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66925"/>
  <xr:revisionPtr revIDLastSave="0" documentId="13_ncr:1_{A568AAFC-564E-4C26-8FDB-AC4E7F6EDABA}" xr6:coauthVersionLast="45" xr6:coauthVersionMax="45" xr10:uidLastSave="{00000000-0000-0000-0000-000000000000}"/>
  <workbookProtection workbookAlgorithmName="SHA-512" workbookHashValue="8FUKqRc8JGKELnwalYJp59TYEc/smMSf0QBjowovPRtfryAcdMk7uDZ6JXEIjD9TxaTi5DlnwA2mw3Q44IJBoQ==" workbookSaltValue="w//pHNuhk2hgCP2TEiHYLA==" workbookSpinCount="100000" lockStructure="1"/>
  <bookViews>
    <workbookView xWindow="-108" yWindow="-108" windowWidth="23256" windowHeight="12576" xr2:uid="{C0E73878-7232-41C9-AF60-D29E4B3B8E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  <c r="C17" i="1"/>
  <c r="D17" i="1"/>
  <c r="B17" i="1"/>
  <c r="C15" i="1"/>
  <c r="D15" i="1"/>
  <c r="C14" i="1"/>
  <c r="D14" i="1"/>
  <c r="B15" i="1"/>
  <c r="B14" i="1"/>
</calcChain>
</file>

<file path=xl/sharedStrings.xml><?xml version="1.0" encoding="utf-8"?>
<sst xmlns="http://schemas.openxmlformats.org/spreadsheetml/2006/main" count="19" uniqueCount="19">
  <si>
    <t>Azure East US General Purpose v2 -  LRS (Hot)</t>
  </si>
  <si>
    <t>Amazon S3 
US East (Ohio)</t>
  </si>
  <si>
    <t>Wasabi
US-East</t>
  </si>
  <si>
    <t>Costings</t>
  </si>
  <si>
    <t>Monthly fee / GB stored</t>
  </si>
  <si>
    <t>Cost per 10,000 PUT (write) requests</t>
  </si>
  <si>
    <t>Cost per 10,000 GET (read) requests</t>
  </si>
  <si>
    <t>Cost per 1GB Download</t>
  </si>
  <si>
    <t>Data Sizes in GB</t>
  </si>
  <si>
    <t>Cloud Backup Size</t>
  </si>
  <si>
    <t>Source VM Size</t>
  </si>
  <si>
    <t>Amount of Source VM Data Changes / day</t>
  </si>
  <si>
    <t>Monthly Fees</t>
  </si>
  <si>
    <t>Monthly Upload Fee (20GB changes / day retained / month)</t>
  </si>
  <si>
    <t>Monthly Storage Fees (initial full backup + 20GB changes / day retained /month)</t>
  </si>
  <si>
    <t>One time fees</t>
  </si>
  <si>
    <t>Initial Data Upload Fee (Full backup)</t>
  </si>
  <si>
    <t>Restore Fees (Full VM)</t>
  </si>
  <si>
    <r>
      <rPr>
        <b/>
        <sz val="11"/>
        <color theme="1"/>
        <rFont val="Segoe UI"/>
        <family val="2"/>
      </rPr>
      <t>NOTE:</t>
    </r>
    <r>
      <rPr>
        <b/>
        <sz val="10"/>
        <color theme="1"/>
        <rFont val="Segoe UI"/>
        <family val="2"/>
      </rPr>
      <t xml:space="preserve">
</t>
    </r>
    <r>
      <rPr>
        <sz val="11"/>
        <color theme="1"/>
        <rFont val="Segoe UI"/>
        <family val="2"/>
      </rPr>
      <t>- Costs could be less based upon block storage deduplication savings
- Pricing taken from Azure Data Center East US,  Amazon S3 Data Center US East (Ohio), Wasabi Data Center US-east 
- Pricing accurate as at time of review on 09.08.2019
- This is only an estimate intended as a guide on how to calculate storage costs per cloud provider.  You should perform your own calculations based upon the rates effective on your Cloud Account.
- Wasabi has a minimum monthly fee of $5.99. This does not include premium support.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</si>
</sst>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00"/>
    <numFmt numFmtId="166" formatCode="&quot;$&quot;#,##0.00"/>
    <numFmt numFmtId="167" formatCode="_-[$€-2]\ * #,##0.000000_-;\-[$€-2]\ * #,##0.000000_-;_-[$€-2]\ * &quot;-&quot;??_-;_-@_-"/>
    <numFmt numFmtId="168" formatCode="_-[$$-409]* #,##0.00000_ ;_-[$$-409]* \-#,##0.00000\ ;_-[$$-409]* &quot;-&quot;??_ ;_-@_ "/>
    <numFmt numFmtId="169" formatCode="_-[$$-409]* #,##0.00_ ;_-[$$-409]* \-#,##0.00\ ;_-[$$-409]* &quot;-&quot;??_ ;_-@_ "/>
    <numFmt numFmtId="170" formatCode="&quot;$&quot;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Segoe UI"/>
      <family val="2"/>
    </font>
    <font>
      <sz val="11"/>
      <name val="Segoe UI Semibold"/>
      <family val="2"/>
    </font>
    <font>
      <sz val="11"/>
      <color rgb="FF242429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color rgb="FF333333"/>
      <name val="Segoe UI"/>
      <family val="2"/>
    </font>
    <font>
      <sz val="11"/>
      <color rgb="FF172B4D"/>
      <name val="Segoe UI"/>
      <family val="2"/>
    </font>
    <font>
      <sz val="11"/>
      <color theme="4" tint="0.59999389629810485"/>
      <name val="Segoe UI"/>
      <family val="2"/>
    </font>
    <font>
      <b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double">
        <color theme="4" tint="-0.499984740745262"/>
      </bottom>
      <diagonal/>
    </border>
    <border>
      <left style="thick">
        <color rgb="FFED772F"/>
      </left>
      <right/>
      <top/>
      <bottom/>
      <diagonal/>
    </border>
    <border>
      <left style="thick">
        <color rgb="FFED772F"/>
      </left>
      <right/>
      <top style="thick">
        <color rgb="FFED772F"/>
      </top>
      <bottom/>
      <diagonal/>
    </border>
    <border>
      <left style="thick">
        <color rgb="FFED772F"/>
      </left>
      <right/>
      <top/>
      <bottom style="thick">
        <color rgb="FFED772F"/>
      </bottom>
      <diagonal/>
    </border>
    <border>
      <left/>
      <right style="thick">
        <color rgb="FFED772F"/>
      </right>
      <top/>
      <bottom/>
      <diagonal/>
    </border>
    <border>
      <left/>
      <right/>
      <top style="thick">
        <color rgb="FFED772F"/>
      </top>
      <bottom/>
      <diagonal/>
    </border>
    <border>
      <left/>
      <right style="thick">
        <color rgb="FFED772F"/>
      </right>
      <top style="thick">
        <color rgb="FFED772F"/>
      </top>
      <bottom/>
      <diagonal/>
    </border>
    <border>
      <left/>
      <right/>
      <top/>
      <bottom style="thick">
        <color rgb="FFED772F"/>
      </bottom>
      <diagonal/>
    </border>
    <border>
      <left/>
      <right style="thick">
        <color rgb="FFED772F"/>
      </right>
      <top/>
      <bottom style="thick">
        <color rgb="FFED772F"/>
      </bottom>
      <diagonal/>
    </border>
    <border>
      <left/>
      <right style="thick">
        <color rgb="FFED772F"/>
      </right>
      <top/>
      <bottom style="thin">
        <color theme="0" tint="-0.249977111117893"/>
      </bottom>
      <diagonal/>
    </border>
    <border>
      <left/>
      <right style="thin">
        <color theme="4" tint="-0.249977111117893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499984740745262"/>
      </right>
      <top style="double">
        <color theme="4" tint="-0.499984740745262"/>
      </top>
      <bottom style="thin">
        <color theme="4" tint="-0.249977111117893"/>
      </bottom>
      <diagonal/>
    </border>
    <border>
      <left/>
      <right/>
      <top style="double">
        <color theme="4" tint="-0.499984740745262"/>
      </top>
      <bottom style="thin">
        <color theme="4" tint="0.39997558519241921"/>
      </bottom>
      <diagonal/>
    </border>
    <border>
      <left style="thin">
        <color theme="4" tint="-0.249977111117893"/>
      </left>
      <right/>
      <top style="double">
        <color theme="4" tint="-0.499984740745262"/>
      </top>
      <bottom style="thin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double">
        <color theme="4" tint="-0.499984740745262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499984740745262"/>
      </right>
      <top style="double">
        <color theme="4" tint="-0.499984740745262"/>
      </top>
      <bottom/>
      <diagonal/>
    </border>
    <border>
      <left style="thin">
        <color theme="4" tint="-0.249977111117893"/>
      </left>
      <right/>
      <top style="double">
        <color theme="4" tint="-0.499984740745262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ED772F"/>
      </bottom>
      <diagonal/>
    </border>
    <border>
      <left/>
      <right style="thin">
        <color theme="0" tint="-0.249977111117893"/>
      </right>
      <top/>
      <bottom style="thick">
        <color rgb="FFED772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3">
    <xf numFmtId="0" fontId="0" fillId="0" borderId="0" xfId="0"/>
    <xf numFmtId="0" fontId="7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169" fontId="7" fillId="3" borderId="2" xfId="0" applyNumberFormat="1" applyFont="1" applyFill="1" applyBorder="1" applyAlignment="1">
      <alignment horizontal="center"/>
    </xf>
    <xf numFmtId="169" fontId="7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top"/>
    </xf>
    <xf numFmtId="169" fontId="10" fillId="5" borderId="13" xfId="0" applyNumberFormat="1" applyFont="1" applyFill="1" applyBorder="1" applyAlignment="1">
      <alignment horizontal="center" vertical="top"/>
    </xf>
    <xf numFmtId="169" fontId="10" fillId="5" borderId="15" xfId="0" applyNumberFormat="1" applyFont="1" applyFill="1" applyBorder="1" applyAlignment="1">
      <alignment horizontal="center" vertical="top"/>
    </xf>
    <xf numFmtId="0" fontId="0" fillId="0" borderId="0" xfId="0" applyBorder="1"/>
    <xf numFmtId="0" fontId="3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top"/>
    </xf>
    <xf numFmtId="168" fontId="8" fillId="0" borderId="25" xfId="0" applyNumberFormat="1" applyFont="1" applyBorder="1"/>
    <xf numFmtId="169" fontId="7" fillId="3" borderId="24" xfId="0" applyNumberFormat="1" applyFont="1" applyFill="1" applyBorder="1" applyAlignment="1">
      <alignment vertical="top"/>
    </xf>
    <xf numFmtId="167" fontId="7" fillId="0" borderId="25" xfId="0" applyNumberFormat="1" applyFont="1" applyBorder="1"/>
    <xf numFmtId="169" fontId="8" fillId="0" borderId="26" xfId="0" applyNumberFormat="1" applyFont="1" applyBorder="1"/>
    <xf numFmtId="169" fontId="7" fillId="3" borderId="23" xfId="0" applyNumberFormat="1" applyFont="1" applyFill="1" applyBorder="1" applyAlignment="1">
      <alignment vertical="top"/>
    </xf>
    <xf numFmtId="0" fontId="3" fillId="0" borderId="27" xfId="0" applyFont="1" applyBorder="1" applyAlignment="1">
      <alignment horizontal="left" vertical="center"/>
    </xf>
    <xf numFmtId="0" fontId="7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 vertical="top"/>
    </xf>
    <xf numFmtId="164" fontId="5" fillId="0" borderId="26" xfId="0" applyNumberFormat="1" applyFont="1" applyBorder="1" applyAlignment="1">
      <alignment horizontal="left"/>
    </xf>
    <xf numFmtId="0" fontId="6" fillId="0" borderId="26" xfId="3" applyFont="1" applyFill="1" applyBorder="1" applyAlignment="1">
      <alignment horizontal="center" vertical="center" wrapText="1"/>
    </xf>
    <xf numFmtId="0" fontId="4" fillId="6" borderId="29" xfId="3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0" xfId="3" applyFont="1" applyFill="1" applyBorder="1" applyAlignment="1">
      <alignment horizontal="center" vertical="center" wrapText="1"/>
    </xf>
    <xf numFmtId="1" fontId="7" fillId="0" borderId="4" xfId="1" applyNumberFormat="1" applyFont="1" applyBorder="1" applyAlignment="1" applyProtection="1">
      <alignment horizontal="center"/>
      <protection locked="0"/>
    </xf>
    <xf numFmtId="1" fontId="7" fillId="0" borderId="7" xfId="1" applyNumberFormat="1" applyFont="1" applyBorder="1" applyAlignment="1" applyProtection="1">
      <alignment horizontal="center"/>
      <protection locked="0"/>
    </xf>
    <xf numFmtId="1" fontId="7" fillId="0" borderId="8" xfId="1" applyNumberFormat="1" applyFont="1" applyBorder="1" applyAlignment="1" applyProtection="1">
      <alignment horizontal="center"/>
      <protection locked="0"/>
    </xf>
    <xf numFmtId="1" fontId="7" fillId="0" borderId="3" xfId="1" applyNumberFormat="1" applyFont="1" applyBorder="1" applyAlignment="1" applyProtection="1">
      <alignment horizontal="center"/>
      <protection locked="0"/>
    </xf>
    <xf numFmtId="1" fontId="7" fillId="0" borderId="0" xfId="1" applyNumberFormat="1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/>
      <protection locked="0"/>
    </xf>
    <xf numFmtId="1" fontId="7" fillId="0" borderId="5" xfId="1" applyNumberFormat="1" applyFont="1" applyBorder="1" applyAlignment="1" applyProtection="1">
      <alignment horizontal="center"/>
      <protection locked="0"/>
    </xf>
    <xf numFmtId="1" fontId="7" fillId="0" borderId="9" xfId="1" applyNumberFormat="1" applyFont="1" applyBorder="1" applyAlignment="1" applyProtection="1">
      <alignment horizontal="center"/>
      <protection locked="0"/>
    </xf>
    <xf numFmtId="1" fontId="7" fillId="0" borderId="10" xfId="1" applyNumberFormat="1" applyFont="1" applyBorder="1" applyAlignment="1" applyProtection="1">
      <alignment horizontal="center"/>
      <protection locked="0"/>
    </xf>
    <xf numFmtId="170" fontId="7" fillId="5" borderId="17" xfId="0" applyNumberFormat="1" applyFont="1" applyFill="1" applyBorder="1" applyAlignment="1" applyProtection="1">
      <alignment horizontal="center" vertical="center"/>
      <protection hidden="1"/>
    </xf>
    <xf numFmtId="166" fontId="7" fillId="5" borderId="18" xfId="0" applyNumberFormat="1" applyFont="1" applyFill="1" applyBorder="1" applyAlignment="1" applyProtection="1">
      <alignment horizontal="center" vertical="center"/>
      <protection hidden="1"/>
    </xf>
    <xf numFmtId="164" fontId="7" fillId="5" borderId="15" xfId="0" applyNumberFormat="1" applyFont="1" applyFill="1" applyBorder="1" applyAlignment="1" applyProtection="1">
      <alignment horizontal="center" vertical="top"/>
      <protection hidden="1"/>
    </xf>
    <xf numFmtId="164" fontId="7" fillId="5" borderId="21" xfId="0" applyNumberFormat="1" applyFont="1" applyFill="1" applyBorder="1" applyAlignment="1" applyProtection="1">
      <alignment horizontal="center" vertical="top"/>
      <protection hidden="1"/>
    </xf>
    <xf numFmtId="164" fontId="7" fillId="5" borderId="20" xfId="0" applyNumberFormat="1" applyFont="1" applyFill="1" applyBorder="1" applyAlignment="1" applyProtection="1">
      <alignment horizontal="center" vertical="top"/>
      <protection hidden="1"/>
    </xf>
    <xf numFmtId="166" fontId="7" fillId="5" borderId="17" xfId="0" applyNumberFormat="1" applyFont="1" applyFill="1" applyBorder="1" applyAlignment="1" applyProtection="1">
      <alignment horizontal="center" vertical="center"/>
      <protection hidden="1"/>
    </xf>
    <xf numFmtId="166" fontId="7" fillId="5" borderId="19" xfId="0" applyNumberFormat="1" applyFont="1" applyFill="1" applyBorder="1" applyAlignment="1" applyProtection="1">
      <alignment horizontal="center" vertical="center"/>
      <protection hidden="1"/>
    </xf>
    <xf numFmtId="165" fontId="7" fillId="0" borderId="26" xfId="0" applyNumberFormat="1" applyFont="1" applyBorder="1" applyAlignment="1" applyProtection="1">
      <alignment horizontal="center"/>
      <protection hidden="1"/>
    </xf>
    <xf numFmtId="166" fontId="8" fillId="0" borderId="26" xfId="0" applyNumberFormat="1" applyFont="1" applyBorder="1" applyAlignment="1" applyProtection="1">
      <alignment horizontal="center"/>
      <protection hidden="1"/>
    </xf>
    <xf numFmtId="166" fontId="9" fillId="0" borderId="26" xfId="2" applyNumberFormat="1" applyFont="1" applyBorder="1" applyAlignment="1" applyProtection="1">
      <alignment horizontal="center"/>
      <protection hidden="1"/>
    </xf>
    <xf numFmtId="166" fontId="5" fillId="0" borderId="26" xfId="0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ED7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A393-6B47-46EF-B0C5-8DB2D6B932B3}">
  <dimension ref="A1:L23"/>
  <sheetViews>
    <sheetView tabSelected="1" workbookViewId="0">
      <selection activeCell="I12" sqref="I12"/>
    </sheetView>
  </sheetViews>
  <sheetFormatPr defaultRowHeight="14.4" x14ac:dyDescent="0.3"/>
  <cols>
    <col min="1" max="1" width="77.44140625" customWidth="1"/>
    <col min="2" max="2" width="19.5546875" customWidth="1"/>
    <col min="3" max="3" width="17.88671875" customWidth="1"/>
    <col min="4" max="4" width="18" customWidth="1"/>
  </cols>
  <sheetData>
    <row r="1" spans="1:12" ht="67.5" customHeight="1" x14ac:dyDescent="0.3">
      <c r="A1" s="26"/>
      <c r="B1" s="30" t="s">
        <v>0</v>
      </c>
      <c r="C1" s="31" t="s">
        <v>1</v>
      </c>
      <c r="D1" s="29" t="s">
        <v>2</v>
      </c>
    </row>
    <row r="2" spans="1:12" ht="26.25" customHeight="1" x14ac:dyDescent="0.4">
      <c r="A2" s="24" t="s">
        <v>3</v>
      </c>
      <c r="B2" s="27"/>
      <c r="C2" s="28"/>
      <c r="D2" s="28"/>
    </row>
    <row r="3" spans="1:12" ht="16.8" x14ac:dyDescent="0.4">
      <c r="A3" s="25" t="s">
        <v>4</v>
      </c>
      <c r="B3" s="48">
        <v>1.84E-2</v>
      </c>
      <c r="C3" s="49">
        <v>2.3E-2</v>
      </c>
      <c r="D3" s="50">
        <v>5.8999999999999999E-3</v>
      </c>
    </row>
    <row r="4" spans="1:12" ht="16.8" x14ac:dyDescent="0.4">
      <c r="A4" s="25" t="s">
        <v>5</v>
      </c>
      <c r="B4" s="48">
        <v>0.05</v>
      </c>
      <c r="C4" s="49">
        <v>5.0000000000000001E-3</v>
      </c>
      <c r="D4" s="49">
        <v>0</v>
      </c>
    </row>
    <row r="5" spans="1:12" ht="16.8" x14ac:dyDescent="0.4">
      <c r="A5" s="25" t="s">
        <v>6</v>
      </c>
      <c r="B5" s="48">
        <v>4.0000000000000001E-3</v>
      </c>
      <c r="C5" s="49">
        <v>4.0000000000000002E-4</v>
      </c>
      <c r="D5" s="49">
        <v>0</v>
      </c>
    </row>
    <row r="6" spans="1:12" ht="16.8" x14ac:dyDescent="0.4">
      <c r="A6" s="25" t="s">
        <v>7</v>
      </c>
      <c r="B6" s="51">
        <v>8.6999999999999994E-2</v>
      </c>
      <c r="C6" s="49">
        <v>0.09</v>
      </c>
      <c r="D6" s="49">
        <v>0</v>
      </c>
    </row>
    <row r="7" spans="1:12" ht="16.8" x14ac:dyDescent="0.4">
      <c r="A7" s="25"/>
      <c r="B7" s="21"/>
      <c r="C7" s="19"/>
      <c r="D7" s="22"/>
      <c r="E7" s="16"/>
    </row>
    <row r="8" spans="1:12" ht="26.25" customHeight="1" thickBot="1" x14ac:dyDescent="0.35">
      <c r="A8" s="17" t="s">
        <v>8</v>
      </c>
      <c r="B8" s="18"/>
      <c r="C8" s="20"/>
      <c r="D8" s="23"/>
      <c r="H8" s="16"/>
      <c r="I8" s="16"/>
      <c r="J8" s="16"/>
      <c r="K8" s="16"/>
      <c r="L8" s="16"/>
    </row>
    <row r="9" spans="1:12" ht="17.399999999999999" thickTop="1" x14ac:dyDescent="0.4">
      <c r="A9" s="5" t="s">
        <v>9</v>
      </c>
      <c r="B9" s="32">
        <v>1536</v>
      </c>
      <c r="C9" s="33">
        <v>1536</v>
      </c>
      <c r="D9" s="34">
        <v>1536</v>
      </c>
      <c r="H9" s="16"/>
      <c r="I9" s="16"/>
      <c r="J9" s="16"/>
      <c r="K9" s="16"/>
      <c r="L9" s="16"/>
    </row>
    <row r="10" spans="1:12" ht="16.8" x14ac:dyDescent="0.4">
      <c r="A10" s="1" t="s">
        <v>10</v>
      </c>
      <c r="B10" s="35">
        <v>3072</v>
      </c>
      <c r="C10" s="36">
        <v>3072</v>
      </c>
      <c r="D10" s="37">
        <v>3072</v>
      </c>
      <c r="H10" s="16"/>
      <c r="I10" s="16"/>
      <c r="J10" s="16"/>
      <c r="K10" s="16"/>
      <c r="L10" s="16"/>
    </row>
    <row r="11" spans="1:12" ht="17.399999999999999" thickBot="1" x14ac:dyDescent="0.45">
      <c r="A11" s="7" t="s">
        <v>11</v>
      </c>
      <c r="B11" s="38">
        <v>20</v>
      </c>
      <c r="C11" s="39">
        <v>20</v>
      </c>
      <c r="D11" s="40">
        <v>20</v>
      </c>
      <c r="G11" s="16"/>
      <c r="H11" s="16"/>
      <c r="I11" s="16"/>
      <c r="J11" s="16"/>
      <c r="K11" s="16"/>
      <c r="L11" s="16"/>
    </row>
    <row r="12" spans="1:12" ht="18" thickTop="1" thickBot="1" x14ac:dyDescent="0.45">
      <c r="A12" s="6"/>
      <c r="B12" s="2"/>
      <c r="C12" s="3"/>
      <c r="D12" s="4"/>
      <c r="H12" s="16"/>
      <c r="I12" s="16"/>
      <c r="J12" s="16"/>
      <c r="K12" s="16"/>
      <c r="L12" s="16"/>
    </row>
    <row r="13" spans="1:12" ht="26.25" customHeight="1" thickTop="1" x14ac:dyDescent="0.3">
      <c r="A13" s="11" t="s">
        <v>12</v>
      </c>
      <c r="B13" s="13"/>
      <c r="C13" s="15"/>
      <c r="D13" s="14"/>
      <c r="H13" s="16"/>
      <c r="I13" s="16"/>
      <c r="J13" s="16"/>
      <c r="K13" s="16"/>
      <c r="L13" s="16"/>
    </row>
    <row r="14" spans="1:12" ht="16.8" x14ac:dyDescent="0.3">
      <c r="A14" s="12" t="s">
        <v>13</v>
      </c>
      <c r="B14" s="41">
        <f>(((B11*1100)/10000)*B4)+(((B11*1100)/10000)*B5)*31</f>
        <v>0.38280000000000003</v>
      </c>
      <c r="C14" s="41">
        <f t="shared" ref="C14:D14" si="0">(((C11*1100)/10000)*C4)+(((C11*1100)/10000)*C5)*31</f>
        <v>3.8280000000000008E-2</v>
      </c>
      <c r="D14" s="41">
        <f t="shared" si="0"/>
        <v>0</v>
      </c>
      <c r="H14" s="16"/>
      <c r="I14" s="16"/>
      <c r="J14" s="16"/>
      <c r="K14" s="16"/>
      <c r="L14" s="16"/>
    </row>
    <row r="15" spans="1:12" ht="16.5" customHeight="1" thickBot="1" x14ac:dyDescent="0.35">
      <c r="A15" s="8" t="s">
        <v>14</v>
      </c>
      <c r="B15" s="42">
        <f>((((B11*31)+B9)*B3))</f>
        <v>39.670400000000001</v>
      </c>
      <c r="C15" s="42">
        <f t="shared" ref="C15:D15" si="1">((((C11*31)+C9)*C3))</f>
        <v>49.588000000000001</v>
      </c>
      <c r="D15" s="42">
        <f t="shared" si="1"/>
        <v>12.7204</v>
      </c>
      <c r="H15" s="16"/>
      <c r="I15" s="16"/>
      <c r="J15" s="16"/>
      <c r="K15" s="16"/>
      <c r="L15" s="16"/>
    </row>
    <row r="16" spans="1:12" ht="26.25" customHeight="1" thickTop="1" x14ac:dyDescent="0.3">
      <c r="A16" s="11" t="s">
        <v>15</v>
      </c>
      <c r="B16" s="43"/>
      <c r="C16" s="44"/>
      <c r="D16" s="45"/>
      <c r="H16" s="16"/>
      <c r="I16" s="16"/>
      <c r="J16" s="16"/>
      <c r="K16" s="16"/>
      <c r="L16" s="16"/>
    </row>
    <row r="17" spans="1:12" ht="16.8" x14ac:dyDescent="0.3">
      <c r="A17" s="9" t="s">
        <v>16</v>
      </c>
      <c r="B17" s="46">
        <f>(((B10*1100)/10000)*B4)+(((B10*1100)/10000)*B5)</f>
        <v>18.247680000000003</v>
      </c>
      <c r="C17" s="46">
        <f t="shared" ref="C17:D17" si="2">(((C10*1100)/10000)*C4)+(((C10*1100)/10000)*C5)</f>
        <v>1.8247680000000002</v>
      </c>
      <c r="D17" s="46">
        <f t="shared" si="2"/>
        <v>0</v>
      </c>
      <c r="H17" s="16"/>
      <c r="I17" s="16"/>
      <c r="J17" s="16"/>
      <c r="K17" s="16"/>
      <c r="L17" s="16"/>
    </row>
    <row r="18" spans="1:12" ht="16.8" x14ac:dyDescent="0.3">
      <c r="A18" s="10" t="s">
        <v>17</v>
      </c>
      <c r="B18" s="47">
        <f>((((B10*1100)/10000)*B5)+((B6*B9)))</f>
        <v>134.98367999999999</v>
      </c>
      <c r="C18" s="47">
        <f t="shared" ref="C18:D18" si="3">((((C10*1100)/10000)*C5)+((C6*C9)))</f>
        <v>138.375168</v>
      </c>
      <c r="D18" s="47">
        <f t="shared" si="3"/>
        <v>0</v>
      </c>
      <c r="H18" s="16"/>
      <c r="I18" s="16"/>
      <c r="J18" s="16"/>
      <c r="K18" s="16"/>
      <c r="L18" s="16"/>
    </row>
    <row r="19" spans="1:12" x14ac:dyDescent="0.3">
      <c r="H19" s="16"/>
      <c r="I19" s="16"/>
      <c r="J19" s="16"/>
      <c r="K19" s="16"/>
      <c r="L19" s="16"/>
    </row>
    <row r="20" spans="1:12" ht="117.75" customHeight="1" x14ac:dyDescent="0.4">
      <c r="A20" s="52" t="s">
        <v>18</v>
      </c>
      <c r="B20" s="52"/>
      <c r="C20" s="52"/>
      <c r="D20" s="52"/>
      <c r="H20" s="16"/>
      <c r="I20" s="16"/>
      <c r="J20" s="16"/>
      <c r="K20" s="16"/>
      <c r="L20" s="16"/>
    </row>
    <row r="21" spans="1:12" x14ac:dyDescent="0.3">
      <c r="H21" s="16"/>
      <c r="I21" s="16"/>
      <c r="J21" s="16"/>
      <c r="K21" s="16"/>
      <c r="L21" s="16"/>
    </row>
    <row r="22" spans="1:12" x14ac:dyDescent="0.3">
      <c r="H22" s="16"/>
      <c r="I22" s="16"/>
      <c r="J22" s="16"/>
      <c r="K22" s="16"/>
      <c r="L22" s="16"/>
    </row>
    <row r="23" spans="1:12" x14ac:dyDescent="0.3">
      <c r="H23" s="16"/>
      <c r="I23" s="16"/>
      <c r="J23" s="16"/>
      <c r="K23" s="16"/>
      <c r="L23" s="16"/>
    </row>
  </sheetData>
  <sheetProtection algorithmName="SHA-512" hashValue="HRuNLIi7p08HsvgqffWKACi5ML3LZD4yziBVOkkHBaiCOiXraFuHBGjlabvb+mLwFyBwICse/ds7FeqvVJxkFQ==" saltValue="0YP9KY+tD8oZ3ffAmMVerg==" spinCount="100000" sheet="1" objects="1" scenarios="1"/>
  <mergeCells count="1">
    <mergeCell ref="A20:D20"/>
  </mergeCells>
  <dataValidations count="1">
    <dataValidation type="decimal" showInputMessage="1" showErrorMessage="1" sqref="B9:D11" xr:uid="{7527266D-6758-40EB-AE9C-856DDFA0A484}">
      <formula1>0</formula1>
      <formula2>9.99999999999999E+56</formula2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FD896CFE71E42B8D434847E8653D4" ma:contentTypeVersion="9" ma:contentTypeDescription="Create a new document." ma:contentTypeScope="" ma:versionID="ca41aca6c8a3260d84933675e3fbee61">
  <xsd:schema xmlns:xsd="http://www.w3.org/2001/XMLSchema" xmlns:xs="http://www.w3.org/2001/XMLSchema" xmlns:p="http://schemas.microsoft.com/office/2006/metadata/properties" xmlns:ns2="5dfbac92-4f1d-451e-bb24-cde11e1439eb" xmlns:ns3="3f97fd18-003c-46f1-bd1c-abeafca7d131" targetNamespace="http://schemas.microsoft.com/office/2006/metadata/properties" ma:root="true" ma:fieldsID="c7978a44805b317c50da0f3958c4757e" ns2:_="" ns3:_="">
    <xsd:import namespace="5dfbac92-4f1d-451e-bb24-cde11e1439eb"/>
    <xsd:import namespace="3f97fd18-003c-46f1-bd1c-abeafca7d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bac92-4f1d-451e-bb24-cde11e143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7fd18-003c-46f1-bd1c-abeafca7d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CC0B5-3E9B-473E-A28B-459C3F942087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3f97fd18-003c-46f1-bd1c-abeafca7d13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dfbac92-4f1d-451e-bb24-cde11e1439e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271CA8-1E2D-409B-8E84-19E0D8C16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20312-64C2-48DF-875D-38A38B0CE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fbac92-4f1d-451e-bb24-cde11e1439eb"/>
    <ds:schemaRef ds:uri="3f97fd18-003c-46f1-bd1c-abeafca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2020-06-11T13:39:17Z</dcterms:created>
  <dcterms:modified xsi:type="dcterms:W3CDTF">2021-01-14T10:18:12Z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0x010100A0AFD896CFE71E42B8D434847E8653D4</vt:lpwstr>
  </property>
</Properties>
</file>